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<sst xmlns="http://schemas.openxmlformats.org/spreadsheetml/2006/main" count="102" uniqueCount="45">
  <si>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</si>
  <si>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</si>
  <si>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</si>
  <si>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</si>
  <si>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</si>
  <si>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</si>
  <si>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</si>
  <si>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</si>
  <si>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</si>
  <si>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</si>
  <si>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</si>
  <si>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</si>
  <si>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</si>
  <si>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</si>
  <si>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</si>
  <si>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</si>
  <si>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</si>
  <si>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</si>
  <si>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</si>
  <si>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</si>
  <si>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</si>
  <si>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</si>
  <si>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</si>
  <si>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</si>
  <si>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</si>
  <si>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</si>
  <si>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</si>
  <si>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</si>
  <si>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</si>
  <si>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</si>
  <si>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</si>
  <si>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</si>
  <si>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</si>
  <si>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</si>
  <si>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</si>
  <si>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</si>
  <si>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</si>
  <si>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</si>
  <si>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</si>
  <si>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</si>
  <si>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</si>
  <si>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</si>
  <si>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</si>
  <si>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</si>
  <si>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02/28/2015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</si>
</sst>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3" fillId="0" borderId="12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zoomScalePageLayoutView="0" workbookViewId="0" topLeftCell="A1">
      <selection activeCell="AD15" sqref="AD15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"/>
      <c r="U1" s="3" t="s">
        <v>10</v>
      </c>
    </row>
    <row r="2" spans="1:21" ht="15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42035</v>
      </c>
      <c r="K4" s="21" t="s">
        <v>22</v>
      </c>
      <c r="L4" s="44">
        <v>42063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19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G8" s="26"/>
    </row>
    <row r="9" spans="1:30" ht="15.75">
      <c r="A9" s="4" t="s">
        <v>14</v>
      </c>
      <c r="B9" s="11" t="s">
        <v>12</v>
      </c>
      <c r="C9" s="11" t="s">
        <v>24</v>
      </c>
      <c r="D9" s="47">
        <f>SUM(L9)</f>
        <v>20007291.55</v>
      </c>
      <c r="E9" s="11"/>
      <c r="F9" s="11"/>
      <c r="G9" s="47">
        <f>L9</f>
        <v>20007291.55</v>
      </c>
      <c r="H9" s="47">
        <f>20914739.39-518730</f>
        <v>20396009.39</v>
      </c>
      <c r="I9" s="20">
        <v>1</v>
      </c>
      <c r="J9" s="47">
        <v>14006756.06</v>
      </c>
      <c r="K9" s="17">
        <f>6000000+535.49</f>
        <v>6000535.49</v>
      </c>
      <c r="L9" s="17">
        <f>J9+K9</f>
        <v>20007291.55</v>
      </c>
      <c r="M9" s="10"/>
      <c r="N9" s="45" t="s">
        <v>26</v>
      </c>
      <c r="O9" s="59">
        <v>0.0418</v>
      </c>
      <c r="P9" s="11"/>
      <c r="Q9" s="17">
        <v>30419.69</v>
      </c>
      <c r="R9" s="17">
        <v>0</v>
      </c>
      <c r="S9" s="46">
        <v>535.49</v>
      </c>
      <c r="T9" s="1" t="s">
        <v>10</v>
      </c>
      <c r="X9" s="1" t="s">
        <v>10</v>
      </c>
      <c r="AD9" s="61"/>
    </row>
    <row r="10" spans="1:19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0.0418</v>
      </c>
      <c r="P10" s="11"/>
      <c r="Q10" s="17"/>
      <c r="R10" s="17">
        <v>0</v>
      </c>
      <c r="S10" s="46">
        <f>+Q10+R10</f>
        <v>0</v>
      </c>
    </row>
    <row r="11" spans="1:19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0.0418</v>
      </c>
      <c r="P11" s="11"/>
      <c r="Q11" s="18"/>
      <c r="R11" s="18">
        <v>0</v>
      </c>
      <c r="S11" s="46">
        <f>+Q11+R11</f>
        <v>0</v>
      </c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501162.62</v>
      </c>
      <c r="H12" s="18">
        <v>11581519</v>
      </c>
      <c r="I12" s="54">
        <v>1</v>
      </c>
      <c r="J12" s="48">
        <v>501145.65</v>
      </c>
      <c r="K12" s="18">
        <f>16.97</f>
        <v>16.97</v>
      </c>
      <c r="L12" s="18">
        <f>J12+K12</f>
        <v>501162.62</v>
      </c>
      <c r="M12" s="55" t="s">
        <v>43</v>
      </c>
      <c r="N12" s="45" t="s">
        <v>10</v>
      </c>
      <c r="O12" s="59">
        <v>0.0418</v>
      </c>
      <c r="P12" s="11"/>
      <c r="Q12" s="17"/>
      <c r="R12" s="17"/>
      <c r="S12" s="56">
        <v>16.97</v>
      </c>
    </row>
    <row r="13" spans="1:19" ht="15.75">
      <c r="A13" s="34" t="s">
        <v>16</v>
      </c>
      <c r="B13" s="34"/>
      <c r="C13" s="34"/>
      <c r="D13" s="36">
        <f>SUM(D9:D11)</f>
        <v>20526021.55</v>
      </c>
      <c r="E13" s="34"/>
      <c r="F13" s="34"/>
      <c r="G13" s="36">
        <f aca="true" t="shared" si="0" ref="G13:L13">SUM(G9:G12)</f>
        <v>21027184.17</v>
      </c>
      <c r="H13" s="36">
        <f t="shared" si="0"/>
        <v>32496258.39</v>
      </c>
      <c r="I13" s="36">
        <f t="shared" si="0"/>
        <v>4</v>
      </c>
      <c r="J13" s="36">
        <f t="shared" si="0"/>
        <v>15026631.71</v>
      </c>
      <c r="K13" s="36">
        <f t="shared" si="0"/>
        <v>6000552.46</v>
      </c>
      <c r="L13" s="36">
        <f t="shared" si="0"/>
        <v>21027184.17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552.46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637.34</v>
      </c>
      <c r="E15" s="11" t="s">
        <v>10</v>
      </c>
      <c r="F15" s="13" t="s">
        <v>10</v>
      </c>
      <c r="G15" s="18">
        <f>L15</f>
        <v>637.34</v>
      </c>
      <c r="H15" s="19">
        <v>100</v>
      </c>
      <c r="I15" s="20">
        <v>1</v>
      </c>
      <c r="J15" s="18">
        <v>637.32</v>
      </c>
      <c r="K15" s="18">
        <v>0.02</v>
      </c>
      <c r="L15" s="18">
        <f>J15+K15</f>
        <v>637.34</v>
      </c>
      <c r="M15" s="12"/>
      <c r="N15" s="16" t="s">
        <v>26</v>
      </c>
      <c r="O15" s="59">
        <v>0.049</v>
      </c>
      <c r="P15" s="11"/>
      <c r="Q15" s="18">
        <v>1.99</v>
      </c>
      <c r="R15" s="13"/>
      <c r="S15" s="50">
        <v>0.02</v>
      </c>
    </row>
    <row r="16" spans="1:19" ht="15.75">
      <c r="A16" s="38" t="s">
        <v>35</v>
      </c>
      <c r="B16" s="34"/>
      <c r="C16" s="34"/>
      <c r="D16" s="36">
        <f>SUM(D15)</f>
        <v>637.34</v>
      </c>
      <c r="E16" s="34"/>
      <c r="F16" s="34"/>
      <c r="G16" s="36">
        <f>L16</f>
        <v>637.34</v>
      </c>
      <c r="H16" s="34"/>
      <c r="I16" s="34"/>
      <c r="J16" s="36">
        <v>637.32</v>
      </c>
      <c r="K16" s="36">
        <f>SUM(K15)</f>
        <v>0.02</v>
      </c>
      <c r="L16" s="36">
        <f>+L15</f>
        <v>637.34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0.02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20526658.89</v>
      </c>
      <c r="E18" s="11"/>
      <c r="F18" s="11"/>
      <c r="G18" s="22">
        <f>L18</f>
        <v>21027821.51</v>
      </c>
      <c r="H18" s="11"/>
      <c r="I18" s="11"/>
      <c r="J18" s="22">
        <f>J13+J16</f>
        <v>15027269.030000001</v>
      </c>
      <c r="K18" s="22">
        <f>SUM(K16+K13)</f>
        <v>6000552.4799999995</v>
      </c>
      <c r="L18" s="22">
        <f>SUM(L16+L13)</f>
        <v>21027821.51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2">
        <f>S13+S16</f>
        <v>552.48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20526658.89</v>
      </c>
      <c r="E20" s="31"/>
      <c r="F20" s="31"/>
      <c r="G20" s="39">
        <f>+G18+G7</f>
        <v>21027821.51</v>
      </c>
      <c r="H20" s="39">
        <f>+H18+H7</f>
        <v>0</v>
      </c>
      <c r="I20" s="39">
        <f>+I18+I7</f>
        <v>0</v>
      </c>
      <c r="J20" s="39">
        <f>J18</f>
        <v>15027269.030000001</v>
      </c>
      <c r="K20" s="39">
        <f>+K18+K7</f>
        <v>6000552.4799999995</v>
      </c>
      <c r="L20" s="39">
        <f>+L18+L7</f>
        <v>21027821.51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552.48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2014-12-18T14:33:14Z</cp:lastPrinted>
  <dcterms:created xsi:type="dcterms:W3CDTF">2001-10-02T21:42:20Z</dcterms:created>
  <dcterms:modified xsi:type="dcterms:W3CDTF">2015-03-24T13:10:59Z</dcterms:modified>
  <cp:category/>
  <cp:version/>
  <cp:contentType/>
  <cp:contentStatus/>
</cp:coreProperties>
</file>